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E13" i="4"/>
  <c r="H13" i="4" s="1"/>
  <c r="G42" i="4" l="1"/>
  <c r="F42" i="4"/>
  <c r="D42" i="4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C42" i="4"/>
  <c r="G28" i="4"/>
  <c r="F28" i="4"/>
  <c r="E27" i="4"/>
  <c r="H27" i="4" s="1"/>
  <c r="E26" i="4"/>
  <c r="H26" i="4" s="1"/>
  <c r="E25" i="4"/>
  <c r="H25" i="4" s="1"/>
  <c r="E24" i="4"/>
  <c r="H24" i="4" s="1"/>
  <c r="D28" i="4"/>
  <c r="C28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7" i="4"/>
  <c r="F17" i="4"/>
  <c r="D17" i="4"/>
  <c r="C17" i="4"/>
  <c r="H28" i="4" l="1"/>
  <c r="H42" i="4"/>
  <c r="E28" i="4"/>
  <c r="E42" i="4"/>
  <c r="H17" i="4"/>
  <c r="E17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1" i="6"/>
  <c r="H50" i="6"/>
  <c r="H48" i="6"/>
  <c r="H42" i="6"/>
  <c r="H41" i="6"/>
  <c r="H40" i="6"/>
  <c r="H39" i="6"/>
  <c r="H38" i="6"/>
  <c r="H36" i="6"/>
  <c r="H35" i="6"/>
  <c r="H34" i="6"/>
  <c r="H21" i="6"/>
  <c r="H16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53" i="6" l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<sst xmlns="http://schemas.openxmlformats.org/spreadsheetml/2006/main" count="206" uniqueCount="145">
  <si>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</si>
  <si>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</si>
  <si>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</si>
  <si>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</si>
  <si>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</si>
  <si>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</si>
  <si>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</si>
  <si>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</si>
  <si>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</si>
  <si>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</si>
  <si>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</si>
  <si>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</si>
  <si>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</si>
  <si>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</si>
  <si>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</si>
  <si>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</si>
  <si>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</si>
  <si>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</si>
  <si>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</si>
  <si>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</si>
  <si>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</si>
  <si>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</si>
  <si>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</si>
  <si>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</si>
  <si>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</si>
  <si>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</si>
  <si>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</si>
  <si>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</si>
  <si>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</si>
  <si>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</si>
  <si>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</si>
  <si>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</si>
  <si>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</si>
  <si>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</si>
  <si>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</si>
  <si>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</si>
  <si>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</si>
  <si>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</si>
  <si>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</si>
  <si>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</si>
  <si>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</si>
  <si>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</si>
  <si>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</si>
  <si>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</si>
  <si>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</si>
  <si>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</si>
  <si>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</si>
  <si>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</si>
  <si>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</si>
  <si>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</si>
  <si>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</si>
  <si>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</si>
  <si>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</si>
  <si>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</si>
  <si>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</si>
  <si>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</si>
  <si>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</si>
  <si>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</si>
  <si>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</si>
  <si>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</si>
  <si>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</si>
  <si>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</si>
  <si>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</si>
  <si>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</si>
  <si>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</si>
  <si>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</si>
  <si>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</si>
  <si>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</si>
  <si>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</si>
  <si>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</si>
  <si>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</si>
  <si>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</si>
  <si>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</si>
  <si>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</si>
  <si>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</si>
  <si>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</si>
  <si>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</si>
  <si>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</si>
  <si>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</si>
  <si>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</si>
  <si>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</si>
  <si>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</si>
  <si>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</si>
  <si>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</si>
  <si>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</si>
  <si>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</si>
  <si>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</si>
  <si>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</si>
  <si>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</si>
  <si>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</si>
  <si>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</si>
  <si>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</si>
  <si>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</si>
  <si>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</si>
  <si>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</si>
  <si>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</si>
  <si>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</si>
  <si>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</si>
  <si>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</si>
  <si>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</si>
  <si>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</si>
  <si>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</si>
  <si>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</si>
  <si>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</si>
  <si>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</si>
  <si>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</si>
  <si>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</si>
  <si>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</si>
  <si>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</si>
  <si>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</si>
  <si>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</si>
  <si>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</si>
  <si>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</si>
  <si>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</si>
  <si>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</si>
  <si>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</si>
  <si>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</si>
  <si>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</si>
  <si>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</si>
  <si>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</si>
  <si>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</si>
  <si>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</si>
  <si>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</si>
  <si>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</si>
  <si>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</si>
  <si>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</si>
  <si>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</si>
  <si>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</si>
  <si>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</si>
  <si>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</si>
  <si>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Junta Municipal de Agua Potable y Alcantarillado de Cortázar, Gto.
Estado Analítico del Ejercicio del Presupuesto de Egresos
Clasificación por Objeto del Gasto (Capítulo y Concepto)
Del 1 de Enero al 31 de Marzo de 2022</t>
  </si>
  <si>
    <t>Junta Municipal de Agua Potable y Alcantarillado de Cortázar, Gto.
Estado Analítico del Ejercicio del Presupuesto de Egresos
Clasificación Económica (por Tipo de Gasto)
Del 1 de Enero al 31 de Marzo de 2022</t>
  </si>
  <si>
    <t>31120-8101 OPERACIÓN Y MANTENIMIENTO</t>
  </si>
  <si>
    <t>31120-8102 DIRECCION GENERAL</t>
  </si>
  <si>
    <t>31120-8103 RECURSOS HUMANOS</t>
  </si>
  <si>
    <t>31120-8104 CONTABILIDAD</t>
  </si>
  <si>
    <t>31120-8105 COMERCIALIZACIÓN</t>
  </si>
  <si>
    <t>31120-8106 INFORMATICA</t>
  </si>
  <si>
    <t>31120-8107 SANEAMIENTO</t>
  </si>
  <si>
    <t>31120-8108 COMUNICACIÓN SOCIAL</t>
  </si>
  <si>
    <t>31120-8109 PROGRAMA DE INGENIERIA</t>
  </si>
  <si>
    <t>31120-8110 SUPERVISION DE OBRA</t>
  </si>
  <si>
    <t>Junta Municipal de Agua Potable y Alcantarillado de Cortázar, Gto.
Estado Analítico del Ejercicio del Presupuesto de Egresos
Clasificación Administrativa
Del 1 de Enero al 31 de Marzo de 2022</t>
  </si>
  <si>
    <t>Junta Municipal de Agua Potable y Alcantarillado de Cortázar, Gto.
Estado Analítico del Ejercicio del Presupuesto de Egresos
Clasificación Administrativa (Sector Paraestatal)
Del 1 de Enero al 31 de Marzo de 2022</t>
  </si>
  <si>
    <t>Junta Municipal de Agua Potable y Alcantarillado de Cortázar, Gto.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</si>
</sst>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30873769</v>
      </c>
      <c r="D5" s="34">
        <f>SUM(D6:D12)</f>
        <v>0</v>
      </c>
      <c r="E5" s="34">
        <f>C5+D5</f>
        <v>30873769</v>
      </c>
      <c r="F5" s="34">
        <f>SUM(F6:F12)</f>
        <v>5786487.7999999998</v>
      </c>
      <c r="G5" s="34">
        <f>SUM(G6:G12)</f>
        <v>5786487.7999999998</v>
      </c>
      <c r="H5" s="34">
        <f>E5-F5</f>
        <v>25087281.199999999</v>
      </c>
    </row>
    <row r="6" spans="1:8" x14ac:dyDescent="0.2">
      <c r="A6" s="28">
        <v>1100</v>
      </c>
      <c r="B6" s="10" t="s">
        <v>68</v>
      </c>
      <c r="C6" s="12">
        <v>15760788</v>
      </c>
      <c r="D6" s="12">
        <v>0</v>
      </c>
      <c r="E6" s="12">
        <f t="shared" ref="E6:E69" si="0">C6+D6</f>
        <v>15760788</v>
      </c>
      <c r="F6" s="12">
        <v>3547864.23</v>
      </c>
      <c r="G6" s="12">
        <v>3547864.23</v>
      </c>
      <c r="H6" s="12">
        <f t="shared" ref="H6:H69" si="1">E6-F6</f>
        <v>12212923.77</v>
      </c>
    </row>
    <row r="7" spans="1:8" x14ac:dyDescent="0.2">
      <c r="A7" s="28">
        <v>1200</v>
      </c>
      <c r="B7" s="10" t="s">
        <v>69</v>
      </c>
      <c r="C7" s="12">
        <v>1190766</v>
      </c>
      <c r="D7" s="12">
        <v>0</v>
      </c>
      <c r="E7" s="12">
        <f t="shared" si="0"/>
        <v>1190766</v>
      </c>
      <c r="F7" s="12">
        <v>109990.27</v>
      </c>
      <c r="G7" s="12">
        <v>109990.27</v>
      </c>
      <c r="H7" s="12">
        <f t="shared" si="1"/>
        <v>1080775.73</v>
      </c>
    </row>
    <row r="8" spans="1:8" x14ac:dyDescent="0.2">
      <c r="A8" s="28">
        <v>1300</v>
      </c>
      <c r="B8" s="10" t="s">
        <v>70</v>
      </c>
      <c r="C8" s="12">
        <v>3805872</v>
      </c>
      <c r="D8" s="12">
        <v>0</v>
      </c>
      <c r="E8" s="12">
        <f t="shared" si="0"/>
        <v>3805872</v>
      </c>
      <c r="F8" s="12">
        <v>277696.39</v>
      </c>
      <c r="G8" s="12">
        <v>277696.39</v>
      </c>
      <c r="H8" s="12">
        <f t="shared" si="1"/>
        <v>3528175.61</v>
      </c>
    </row>
    <row r="9" spans="1:8" x14ac:dyDescent="0.2">
      <c r="A9" s="28">
        <v>1400</v>
      </c>
      <c r="B9" s="10" t="s">
        <v>34</v>
      </c>
      <c r="C9" s="12">
        <v>4000830</v>
      </c>
      <c r="D9" s="12">
        <v>0</v>
      </c>
      <c r="E9" s="12">
        <f t="shared" si="0"/>
        <v>4000830</v>
      </c>
      <c r="F9" s="12">
        <v>804047.23</v>
      </c>
      <c r="G9" s="12">
        <v>804047.23</v>
      </c>
      <c r="H9" s="12">
        <f t="shared" si="1"/>
        <v>3196782.77</v>
      </c>
    </row>
    <row r="10" spans="1:8" x14ac:dyDescent="0.2">
      <c r="A10" s="28">
        <v>1500</v>
      </c>
      <c r="B10" s="10" t="s">
        <v>71</v>
      </c>
      <c r="C10" s="12">
        <v>5065513</v>
      </c>
      <c r="D10" s="12">
        <v>0</v>
      </c>
      <c r="E10" s="12">
        <f t="shared" si="0"/>
        <v>5065513</v>
      </c>
      <c r="F10" s="12">
        <v>1046889.68</v>
      </c>
      <c r="G10" s="12">
        <v>1046889.68</v>
      </c>
      <c r="H10" s="12">
        <f t="shared" si="1"/>
        <v>4018623.32</v>
      </c>
    </row>
    <row r="11" spans="1:8" x14ac:dyDescent="0.2">
      <c r="A11" s="28">
        <v>1600</v>
      </c>
      <c r="B11" s="10" t="s">
        <v>35</v>
      </c>
      <c r="C11" s="12">
        <v>1050000</v>
      </c>
      <c r="D11" s="12">
        <v>0</v>
      </c>
      <c r="E11" s="12">
        <f t="shared" si="0"/>
        <v>1050000</v>
      </c>
      <c r="F11" s="12">
        <v>0</v>
      </c>
      <c r="G11" s="12">
        <v>0</v>
      </c>
      <c r="H11" s="12">
        <f t="shared" si="1"/>
        <v>1050000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9540894</v>
      </c>
      <c r="D13" s="35">
        <f>SUM(D14:D22)</f>
        <v>-18794.21</v>
      </c>
      <c r="E13" s="35">
        <f t="shared" si="0"/>
        <v>9522099.7899999991</v>
      </c>
      <c r="F13" s="35">
        <f>SUM(F14:F22)</f>
        <v>2292147.2399999998</v>
      </c>
      <c r="G13" s="35">
        <f>SUM(G14:G22)</f>
        <v>2292147.2399999998</v>
      </c>
      <c r="H13" s="35">
        <f t="shared" si="1"/>
        <v>7229952.5499999989</v>
      </c>
    </row>
    <row r="14" spans="1:8" x14ac:dyDescent="0.2">
      <c r="A14" s="28">
        <v>2100</v>
      </c>
      <c r="B14" s="10" t="s">
        <v>73</v>
      </c>
      <c r="C14" s="12">
        <v>771536</v>
      </c>
      <c r="D14" s="12">
        <v>1750</v>
      </c>
      <c r="E14" s="12">
        <f t="shared" si="0"/>
        <v>773286</v>
      </c>
      <c r="F14" s="12">
        <v>117743.77</v>
      </c>
      <c r="G14" s="12">
        <v>117743.77</v>
      </c>
      <c r="H14" s="12">
        <f t="shared" si="1"/>
        <v>655542.23</v>
      </c>
    </row>
    <row r="15" spans="1:8" x14ac:dyDescent="0.2">
      <c r="A15" s="28">
        <v>2200</v>
      </c>
      <c r="B15" s="10" t="s">
        <v>74</v>
      </c>
      <c r="C15" s="12">
        <v>180079</v>
      </c>
      <c r="D15" s="12">
        <v>0</v>
      </c>
      <c r="E15" s="12">
        <f t="shared" si="0"/>
        <v>180079</v>
      </c>
      <c r="F15" s="12">
        <v>42180.43</v>
      </c>
      <c r="G15" s="12">
        <v>42180.43</v>
      </c>
      <c r="H15" s="12">
        <f t="shared" si="1"/>
        <v>137898.57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4808401</v>
      </c>
      <c r="D17" s="12">
        <v>-59143.35</v>
      </c>
      <c r="E17" s="12">
        <f t="shared" si="0"/>
        <v>4749257.6500000004</v>
      </c>
      <c r="F17" s="12">
        <v>1082688.53</v>
      </c>
      <c r="G17" s="12">
        <v>1082688.53</v>
      </c>
      <c r="H17" s="12">
        <f t="shared" si="1"/>
        <v>3666569.12</v>
      </c>
    </row>
    <row r="18" spans="1:8" x14ac:dyDescent="0.2">
      <c r="A18" s="28">
        <v>2500</v>
      </c>
      <c r="B18" s="10" t="s">
        <v>77</v>
      </c>
      <c r="C18" s="12">
        <v>1848052</v>
      </c>
      <c r="D18" s="12">
        <v>0</v>
      </c>
      <c r="E18" s="12">
        <f t="shared" si="0"/>
        <v>1848052</v>
      </c>
      <c r="F18" s="12">
        <v>495367.8</v>
      </c>
      <c r="G18" s="12">
        <v>495367.8</v>
      </c>
      <c r="H18" s="12">
        <f t="shared" si="1"/>
        <v>1352684.2</v>
      </c>
    </row>
    <row r="19" spans="1:8" x14ac:dyDescent="0.2">
      <c r="A19" s="28">
        <v>2600</v>
      </c>
      <c r="B19" s="10" t="s">
        <v>78</v>
      </c>
      <c r="C19" s="12">
        <v>1238812</v>
      </c>
      <c r="D19" s="12">
        <v>0</v>
      </c>
      <c r="E19" s="12">
        <f t="shared" si="0"/>
        <v>1238812</v>
      </c>
      <c r="F19" s="12">
        <v>242455.73</v>
      </c>
      <c r="G19" s="12">
        <v>242455.73</v>
      </c>
      <c r="H19" s="12">
        <f t="shared" si="1"/>
        <v>996356.27</v>
      </c>
    </row>
    <row r="20" spans="1:8" x14ac:dyDescent="0.2">
      <c r="A20" s="28">
        <v>2700</v>
      </c>
      <c r="B20" s="10" t="s">
        <v>79</v>
      </c>
      <c r="C20" s="12">
        <v>523377</v>
      </c>
      <c r="D20" s="12">
        <v>0</v>
      </c>
      <c r="E20" s="12">
        <f t="shared" si="0"/>
        <v>523377</v>
      </c>
      <c r="F20" s="12">
        <v>273861.15999999997</v>
      </c>
      <c r="G20" s="12">
        <v>273861.15999999997</v>
      </c>
      <c r="H20" s="12">
        <f t="shared" si="1"/>
        <v>249515.84000000003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170637</v>
      </c>
      <c r="D22" s="12">
        <v>38599.14</v>
      </c>
      <c r="E22" s="12">
        <f t="shared" si="0"/>
        <v>209236.14</v>
      </c>
      <c r="F22" s="12">
        <v>37849.82</v>
      </c>
      <c r="G22" s="12">
        <v>37849.82</v>
      </c>
      <c r="H22" s="12">
        <f t="shared" si="1"/>
        <v>171386.32</v>
      </c>
    </row>
    <row r="23" spans="1:8" x14ac:dyDescent="0.2">
      <c r="A23" s="29" t="s">
        <v>61</v>
      </c>
      <c r="B23" s="6"/>
      <c r="C23" s="35">
        <f>SUM(C24:C32)</f>
        <v>21520079</v>
      </c>
      <c r="D23" s="35">
        <f>SUM(D24:D32)</f>
        <v>0</v>
      </c>
      <c r="E23" s="35">
        <f t="shared" si="0"/>
        <v>21520079</v>
      </c>
      <c r="F23" s="35">
        <f>SUM(F24:F32)</f>
        <v>5013586.6399999997</v>
      </c>
      <c r="G23" s="35">
        <f>SUM(G24:G32)</f>
        <v>5013586.6399999997</v>
      </c>
      <c r="H23" s="35">
        <f t="shared" si="1"/>
        <v>16506492.359999999</v>
      </c>
    </row>
    <row r="24" spans="1:8" x14ac:dyDescent="0.2">
      <c r="A24" s="28">
        <v>3100</v>
      </c>
      <c r="B24" s="10" t="s">
        <v>82</v>
      </c>
      <c r="C24" s="12">
        <v>10642880</v>
      </c>
      <c r="D24" s="12">
        <v>0</v>
      </c>
      <c r="E24" s="12">
        <f t="shared" si="0"/>
        <v>10642880</v>
      </c>
      <c r="F24" s="12">
        <v>2640250.67</v>
      </c>
      <c r="G24" s="12">
        <v>2640250.67</v>
      </c>
      <c r="H24" s="12">
        <f t="shared" si="1"/>
        <v>8002629.3300000001</v>
      </c>
    </row>
    <row r="25" spans="1:8" x14ac:dyDescent="0.2">
      <c r="A25" s="28">
        <v>3200</v>
      </c>
      <c r="B25" s="10" t="s">
        <v>83</v>
      </c>
      <c r="C25" s="12">
        <v>17000</v>
      </c>
      <c r="D25" s="12">
        <v>0</v>
      </c>
      <c r="E25" s="12">
        <f t="shared" si="0"/>
        <v>17000</v>
      </c>
      <c r="F25" s="12">
        <v>0</v>
      </c>
      <c r="G25" s="12">
        <v>0</v>
      </c>
      <c r="H25" s="12">
        <f t="shared" si="1"/>
        <v>17000</v>
      </c>
    </row>
    <row r="26" spans="1:8" x14ac:dyDescent="0.2">
      <c r="A26" s="28">
        <v>3300</v>
      </c>
      <c r="B26" s="10" t="s">
        <v>84</v>
      </c>
      <c r="C26" s="12">
        <v>3809600</v>
      </c>
      <c r="D26" s="12">
        <v>0</v>
      </c>
      <c r="E26" s="12">
        <f t="shared" si="0"/>
        <v>3809600</v>
      </c>
      <c r="F26" s="12">
        <v>673932.39</v>
      </c>
      <c r="G26" s="12">
        <v>673932.39</v>
      </c>
      <c r="H26" s="12">
        <f t="shared" si="1"/>
        <v>3135667.61</v>
      </c>
    </row>
    <row r="27" spans="1:8" x14ac:dyDescent="0.2">
      <c r="A27" s="28">
        <v>3400</v>
      </c>
      <c r="B27" s="10" t="s">
        <v>85</v>
      </c>
      <c r="C27" s="12">
        <v>939190</v>
      </c>
      <c r="D27" s="12">
        <v>0</v>
      </c>
      <c r="E27" s="12">
        <f t="shared" si="0"/>
        <v>939190</v>
      </c>
      <c r="F27" s="12">
        <v>211953.97</v>
      </c>
      <c r="G27" s="12">
        <v>211953.97</v>
      </c>
      <c r="H27" s="12">
        <f t="shared" si="1"/>
        <v>727236.03</v>
      </c>
    </row>
    <row r="28" spans="1:8" x14ac:dyDescent="0.2">
      <c r="A28" s="28">
        <v>3500</v>
      </c>
      <c r="B28" s="10" t="s">
        <v>86</v>
      </c>
      <c r="C28" s="12">
        <v>2177986</v>
      </c>
      <c r="D28" s="12">
        <v>0</v>
      </c>
      <c r="E28" s="12">
        <f t="shared" si="0"/>
        <v>2177986</v>
      </c>
      <c r="F28" s="12">
        <v>683161.72</v>
      </c>
      <c r="G28" s="12">
        <v>683161.72</v>
      </c>
      <c r="H28" s="12">
        <f t="shared" si="1"/>
        <v>1494824.28</v>
      </c>
    </row>
    <row r="29" spans="1:8" x14ac:dyDescent="0.2">
      <c r="A29" s="28">
        <v>3600</v>
      </c>
      <c r="B29" s="10" t="s">
        <v>87</v>
      </c>
      <c r="C29" s="12">
        <v>252600</v>
      </c>
      <c r="D29" s="12">
        <v>0</v>
      </c>
      <c r="E29" s="12">
        <f t="shared" si="0"/>
        <v>252600</v>
      </c>
      <c r="F29" s="12">
        <v>34393.839999999997</v>
      </c>
      <c r="G29" s="12">
        <v>34393.839999999997</v>
      </c>
      <c r="H29" s="12">
        <f t="shared" si="1"/>
        <v>218206.16</v>
      </c>
    </row>
    <row r="30" spans="1:8" x14ac:dyDescent="0.2">
      <c r="A30" s="28">
        <v>3700</v>
      </c>
      <c r="B30" s="10" t="s">
        <v>88</v>
      </c>
      <c r="C30" s="12">
        <v>74400</v>
      </c>
      <c r="D30" s="12">
        <v>0</v>
      </c>
      <c r="E30" s="12">
        <f t="shared" si="0"/>
        <v>74400</v>
      </c>
      <c r="F30" s="12">
        <v>34</v>
      </c>
      <c r="G30" s="12">
        <v>34</v>
      </c>
      <c r="H30" s="12">
        <f t="shared" si="1"/>
        <v>74366</v>
      </c>
    </row>
    <row r="31" spans="1:8" x14ac:dyDescent="0.2">
      <c r="A31" s="28">
        <v>3800</v>
      </c>
      <c r="B31" s="10" t="s">
        <v>89</v>
      </c>
      <c r="C31" s="12">
        <v>145000</v>
      </c>
      <c r="D31" s="12">
        <v>0</v>
      </c>
      <c r="E31" s="12">
        <f t="shared" si="0"/>
        <v>145000</v>
      </c>
      <c r="F31" s="12">
        <v>0</v>
      </c>
      <c r="G31" s="12">
        <v>0</v>
      </c>
      <c r="H31" s="12">
        <f t="shared" si="1"/>
        <v>145000</v>
      </c>
    </row>
    <row r="32" spans="1:8" x14ac:dyDescent="0.2">
      <c r="A32" s="28">
        <v>3900</v>
      </c>
      <c r="B32" s="10" t="s">
        <v>18</v>
      </c>
      <c r="C32" s="12">
        <v>3461423</v>
      </c>
      <c r="D32" s="12">
        <v>0</v>
      </c>
      <c r="E32" s="12">
        <f t="shared" si="0"/>
        <v>3461423</v>
      </c>
      <c r="F32" s="12">
        <v>769860.05</v>
      </c>
      <c r="G32" s="12">
        <v>769860.05</v>
      </c>
      <c r="H32" s="12">
        <f t="shared" si="1"/>
        <v>2691562.95</v>
      </c>
    </row>
    <row r="33" spans="1:8" x14ac:dyDescent="0.2">
      <c r="A33" s="29" t="s">
        <v>62</v>
      </c>
      <c r="B33" s="6"/>
      <c r="C33" s="35">
        <f>SUM(C34:C42)</f>
        <v>10000</v>
      </c>
      <c r="D33" s="35">
        <f>SUM(D34:D42)</f>
        <v>0</v>
      </c>
      <c r="E33" s="35">
        <f t="shared" si="0"/>
        <v>10000</v>
      </c>
      <c r="F33" s="35">
        <f>SUM(F34:F42)</f>
        <v>4979.32</v>
      </c>
      <c r="G33" s="35">
        <f>SUM(G34:G42)</f>
        <v>4979.32</v>
      </c>
      <c r="H33" s="35">
        <f t="shared" si="1"/>
        <v>5020.68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10000</v>
      </c>
      <c r="D37" s="12">
        <v>0</v>
      </c>
      <c r="E37" s="12">
        <f t="shared" si="0"/>
        <v>10000</v>
      </c>
      <c r="F37" s="12">
        <v>4979.32</v>
      </c>
      <c r="G37" s="12">
        <v>4979.32</v>
      </c>
      <c r="H37" s="12">
        <f t="shared" si="1"/>
        <v>5020.68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1217522</v>
      </c>
      <c r="D43" s="35">
        <f>SUM(D44:D52)</f>
        <v>18794.21</v>
      </c>
      <c r="E43" s="35">
        <f t="shared" si="0"/>
        <v>1236316.21</v>
      </c>
      <c r="F43" s="35">
        <f>SUM(F44:F52)</f>
        <v>95310.75</v>
      </c>
      <c r="G43" s="35">
        <f>SUM(G44:G52)</f>
        <v>95310.75</v>
      </c>
      <c r="H43" s="35">
        <f t="shared" si="1"/>
        <v>1141005.46</v>
      </c>
    </row>
    <row r="44" spans="1:8" x14ac:dyDescent="0.2">
      <c r="A44" s="28">
        <v>5100</v>
      </c>
      <c r="B44" s="10" t="s">
        <v>97</v>
      </c>
      <c r="C44" s="12">
        <v>223872</v>
      </c>
      <c r="D44" s="12">
        <v>9586.2099999999991</v>
      </c>
      <c r="E44" s="12">
        <f t="shared" si="0"/>
        <v>233458.21</v>
      </c>
      <c r="F44" s="12">
        <v>44586.75</v>
      </c>
      <c r="G44" s="12">
        <v>44586.75</v>
      </c>
      <c r="H44" s="12">
        <f t="shared" si="1"/>
        <v>188871.46</v>
      </c>
    </row>
    <row r="45" spans="1:8" x14ac:dyDescent="0.2">
      <c r="A45" s="28">
        <v>5200</v>
      </c>
      <c r="B45" s="10" t="s">
        <v>98</v>
      </c>
      <c r="C45" s="12">
        <v>3950</v>
      </c>
      <c r="D45" s="12">
        <v>0</v>
      </c>
      <c r="E45" s="12">
        <f t="shared" si="0"/>
        <v>3950</v>
      </c>
      <c r="F45" s="12">
        <v>0</v>
      </c>
      <c r="G45" s="12">
        <v>0</v>
      </c>
      <c r="H45" s="12">
        <f t="shared" si="1"/>
        <v>3950</v>
      </c>
    </row>
    <row r="46" spans="1:8" x14ac:dyDescent="0.2">
      <c r="A46" s="28">
        <v>5300</v>
      </c>
      <c r="B46" s="10" t="s">
        <v>99</v>
      </c>
      <c r="C46" s="12">
        <v>15000</v>
      </c>
      <c r="D46" s="12">
        <v>0</v>
      </c>
      <c r="E46" s="12">
        <f t="shared" si="0"/>
        <v>15000</v>
      </c>
      <c r="F46" s="12">
        <v>0</v>
      </c>
      <c r="G46" s="12">
        <v>0</v>
      </c>
      <c r="H46" s="12">
        <f t="shared" si="1"/>
        <v>15000</v>
      </c>
    </row>
    <row r="47" spans="1:8" x14ac:dyDescent="0.2">
      <c r="A47" s="28">
        <v>5400</v>
      </c>
      <c r="B47" s="10" t="s">
        <v>100</v>
      </c>
      <c r="C47" s="12">
        <v>455000</v>
      </c>
      <c r="D47" s="12">
        <v>0</v>
      </c>
      <c r="E47" s="12">
        <f t="shared" si="0"/>
        <v>455000</v>
      </c>
      <c r="F47" s="12">
        <v>0</v>
      </c>
      <c r="G47" s="12">
        <v>0</v>
      </c>
      <c r="H47" s="12">
        <f t="shared" si="1"/>
        <v>455000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276800</v>
      </c>
      <c r="D49" s="12">
        <v>0</v>
      </c>
      <c r="E49" s="12">
        <f t="shared" si="0"/>
        <v>276800</v>
      </c>
      <c r="F49" s="12">
        <v>41516</v>
      </c>
      <c r="G49" s="12">
        <v>41516</v>
      </c>
      <c r="H49" s="12">
        <f t="shared" si="1"/>
        <v>235284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242900</v>
      </c>
      <c r="D52" s="12">
        <v>9208</v>
      </c>
      <c r="E52" s="12">
        <f t="shared" si="0"/>
        <v>252108</v>
      </c>
      <c r="F52" s="12">
        <v>9208</v>
      </c>
      <c r="G52" s="12">
        <v>9208</v>
      </c>
      <c r="H52" s="12">
        <f t="shared" si="1"/>
        <v>242900</v>
      </c>
    </row>
    <row r="53" spans="1:8" x14ac:dyDescent="0.2">
      <c r="A53" s="29" t="s">
        <v>64</v>
      </c>
      <c r="B53" s="6"/>
      <c r="C53" s="35">
        <f>SUM(C54:C56)</f>
        <v>14055098</v>
      </c>
      <c r="D53" s="35">
        <f>SUM(D54:D56)</f>
        <v>0</v>
      </c>
      <c r="E53" s="35">
        <f t="shared" si="0"/>
        <v>14055098</v>
      </c>
      <c r="F53" s="35">
        <f>SUM(F54:F56)</f>
        <v>0</v>
      </c>
      <c r="G53" s="35">
        <f>SUM(G54:G56)</f>
        <v>0</v>
      </c>
      <c r="H53" s="35">
        <f t="shared" si="1"/>
        <v>14055098</v>
      </c>
    </row>
    <row r="54" spans="1:8" x14ac:dyDescent="0.2">
      <c r="A54" s="28">
        <v>6100</v>
      </c>
      <c r="B54" s="10" t="s">
        <v>106</v>
      </c>
      <c r="C54" s="12">
        <v>14055098</v>
      </c>
      <c r="D54" s="12">
        <v>0</v>
      </c>
      <c r="E54" s="12">
        <f t="shared" si="0"/>
        <v>14055098</v>
      </c>
      <c r="F54" s="12">
        <v>0</v>
      </c>
      <c r="G54" s="12">
        <v>0</v>
      </c>
      <c r="H54" s="12">
        <f t="shared" si="1"/>
        <v>14055098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77217362</v>
      </c>
      <c r="D77" s="37">
        <f t="shared" si="4"/>
        <v>0</v>
      </c>
      <c r="E77" s="37">
        <f t="shared" si="4"/>
        <v>77217362</v>
      </c>
      <c r="F77" s="37">
        <f t="shared" si="4"/>
        <v>13192511.75</v>
      </c>
      <c r="G77" s="37">
        <f t="shared" si="4"/>
        <v>13192511.75</v>
      </c>
      <c r="H77" s="37">
        <f t="shared" si="4"/>
        <v>64024850.25</v>
      </c>
    </row>
    <row r="79" spans="1:8" x14ac:dyDescent="0.2">
      <c r="A79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61944742</v>
      </c>
      <c r="D5" s="38">
        <v>-18794.21</v>
      </c>
      <c r="E5" s="38">
        <f>C5+D5</f>
        <v>61925947.789999999</v>
      </c>
      <c r="F5" s="38">
        <v>13097201</v>
      </c>
      <c r="G5" s="38">
        <v>13097201</v>
      </c>
      <c r="H5" s="38">
        <f>E5-F5</f>
        <v>48828746.789999999</v>
      </c>
    </row>
    <row r="6" spans="1:8" x14ac:dyDescent="0.2">
      <c r="A6" s="5"/>
      <c r="B6" s="13" t="s">
        <v>1</v>
      </c>
      <c r="C6" s="38">
        <v>15272620</v>
      </c>
      <c r="D6" s="38">
        <v>18794.21</v>
      </c>
      <c r="E6" s="38">
        <f>C6+D6</f>
        <v>15291414.210000001</v>
      </c>
      <c r="F6" s="38">
        <v>95310.75</v>
      </c>
      <c r="G6" s="38">
        <v>95310.75</v>
      </c>
      <c r="H6" s="38">
        <f>E6-F6</f>
        <v>15196103.460000001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77217362</v>
      </c>
      <c r="D10" s="37">
        <f t="shared" si="0"/>
        <v>0</v>
      </c>
      <c r="E10" s="37">
        <f t="shared" si="0"/>
        <v>77217362</v>
      </c>
      <c r="F10" s="37">
        <f t="shared" si="0"/>
        <v>13192511.75</v>
      </c>
      <c r="G10" s="37">
        <f t="shared" si="0"/>
        <v>13192511.75</v>
      </c>
      <c r="H10" s="37">
        <f t="shared" si="0"/>
        <v>64024850.25</v>
      </c>
    </row>
    <row r="12" spans="1:8" x14ac:dyDescent="0.2">
      <c r="A12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opLeftCell="A13" workbookViewId="0">
      <selection activeCell="A15" sqref="A15:J1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142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132</v>
      </c>
      <c r="C6" s="12">
        <v>29007091</v>
      </c>
      <c r="D6" s="12">
        <v>-224868</v>
      </c>
      <c r="E6" s="12">
        <f>C6+D6</f>
        <v>28782223</v>
      </c>
      <c r="F6" s="12">
        <v>7252386.3899999997</v>
      </c>
      <c r="G6" s="12">
        <v>7252386.3899999997</v>
      </c>
      <c r="H6" s="12">
        <f>E6-F6</f>
        <v>21529836.609999999</v>
      </c>
    </row>
    <row r="7" spans="1:8" x14ac:dyDescent="0.2">
      <c r="A7" s="4"/>
      <c r="B7" s="15" t="s">
        <v>133</v>
      </c>
      <c r="C7" s="12">
        <v>4396588</v>
      </c>
      <c r="D7" s="12">
        <v>0</v>
      </c>
      <c r="E7" s="12">
        <f t="shared" ref="E7:E12" si="0">C7+D7</f>
        <v>4396588</v>
      </c>
      <c r="F7" s="12">
        <v>832280.19</v>
      </c>
      <c r="G7" s="12">
        <v>832280.19</v>
      </c>
      <c r="H7" s="12">
        <f t="shared" ref="H7:H12" si="1">E7-F7</f>
        <v>3564307.81</v>
      </c>
    </row>
    <row r="8" spans="1:8" x14ac:dyDescent="0.2">
      <c r="A8" s="4"/>
      <c r="B8" s="15" t="s">
        <v>134</v>
      </c>
      <c r="C8" s="12">
        <v>4687508</v>
      </c>
      <c r="D8" s="12">
        <v>0</v>
      </c>
      <c r="E8" s="12">
        <f t="shared" si="0"/>
        <v>4687508</v>
      </c>
      <c r="F8" s="12">
        <v>816803.39</v>
      </c>
      <c r="G8" s="12">
        <v>816803.39</v>
      </c>
      <c r="H8" s="12">
        <f t="shared" si="1"/>
        <v>3870704.61</v>
      </c>
    </row>
    <row r="9" spans="1:8" x14ac:dyDescent="0.2">
      <c r="A9" s="4"/>
      <c r="B9" s="15" t="s">
        <v>135</v>
      </c>
      <c r="C9" s="12">
        <v>2938838</v>
      </c>
      <c r="D9" s="12">
        <v>0</v>
      </c>
      <c r="E9" s="12">
        <f t="shared" si="0"/>
        <v>2938838</v>
      </c>
      <c r="F9" s="12">
        <v>682723.35</v>
      </c>
      <c r="G9" s="12">
        <v>682723.35</v>
      </c>
      <c r="H9" s="12">
        <f t="shared" si="1"/>
        <v>2256114.65</v>
      </c>
    </row>
    <row r="10" spans="1:8" x14ac:dyDescent="0.2">
      <c r="A10" s="4"/>
      <c r="B10" s="15" t="s">
        <v>136</v>
      </c>
      <c r="C10" s="12">
        <v>5756747</v>
      </c>
      <c r="D10" s="12">
        <v>0</v>
      </c>
      <c r="E10" s="12">
        <f t="shared" si="0"/>
        <v>5756747</v>
      </c>
      <c r="F10" s="12">
        <v>902469.63</v>
      </c>
      <c r="G10" s="12">
        <v>902469.63</v>
      </c>
      <c r="H10" s="12">
        <f t="shared" si="1"/>
        <v>4854277.37</v>
      </c>
    </row>
    <row r="11" spans="1:8" x14ac:dyDescent="0.2">
      <c r="A11" s="4"/>
      <c r="B11" s="15" t="s">
        <v>137</v>
      </c>
      <c r="C11" s="12">
        <v>2516563</v>
      </c>
      <c r="D11" s="12">
        <v>0</v>
      </c>
      <c r="E11" s="12">
        <f t="shared" si="0"/>
        <v>2516563</v>
      </c>
      <c r="F11" s="12">
        <v>358154.52</v>
      </c>
      <c r="G11" s="12">
        <v>358154.52</v>
      </c>
      <c r="H11" s="12">
        <f t="shared" si="1"/>
        <v>2158408.48</v>
      </c>
    </row>
    <row r="12" spans="1:8" x14ac:dyDescent="0.2">
      <c r="A12" s="4"/>
      <c r="B12" s="15" t="s">
        <v>138</v>
      </c>
      <c r="C12" s="12">
        <v>8324789</v>
      </c>
      <c r="D12" s="12">
        <v>224868</v>
      </c>
      <c r="E12" s="12">
        <f t="shared" si="0"/>
        <v>8549657</v>
      </c>
      <c r="F12" s="12">
        <v>1657767.7</v>
      </c>
      <c r="G12" s="12">
        <v>1657767.7</v>
      </c>
      <c r="H12" s="12">
        <f t="shared" si="1"/>
        <v>6891889.2999999998</v>
      </c>
    </row>
    <row r="13" spans="1:8" x14ac:dyDescent="0.2">
      <c r="A13" s="4"/>
      <c r="B13" s="15" t="s">
        <v>139</v>
      </c>
      <c r="C13" s="12">
        <v>1622597</v>
      </c>
      <c r="D13" s="12">
        <v>0</v>
      </c>
      <c r="E13" s="12">
        <f t="shared" ref="E13" si="2">C13+D13</f>
        <v>1622597</v>
      </c>
      <c r="F13" s="12">
        <v>144951.15</v>
      </c>
      <c r="G13" s="12">
        <v>144951.15</v>
      </c>
      <c r="H13" s="12">
        <f t="shared" ref="H13" si="3">E13-F13</f>
        <v>1477645.85</v>
      </c>
    </row>
    <row r="14" spans="1:8" x14ac:dyDescent="0.2">
      <c r="A14" s="4"/>
      <c r="B14" s="15" t="s">
        <v>140</v>
      </c>
      <c r="C14" s="12">
        <v>16410379</v>
      </c>
      <c r="D14" s="12">
        <v>0</v>
      </c>
      <c r="E14" s="12">
        <f t="shared" ref="E14" si="4">C14+D14</f>
        <v>16410379</v>
      </c>
      <c r="F14" s="12">
        <v>343569.43</v>
      </c>
      <c r="G14" s="12">
        <v>343569.43</v>
      </c>
      <c r="H14" s="12">
        <f t="shared" ref="H14" si="5">E14-F14</f>
        <v>16066809.57</v>
      </c>
    </row>
    <row r="15" spans="1:8" x14ac:dyDescent="0.2">
      <c r="A15" s="4"/>
      <c r="B15" s="15" t="s">
        <v>141</v>
      </c>
      <c r="C15" s="12">
        <v>1556262</v>
      </c>
      <c r="D15" s="12">
        <v>0</v>
      </c>
      <c r="E15" s="12">
        <f t="shared" ref="E15" si="6">C15+D15</f>
        <v>1556262</v>
      </c>
      <c r="F15" s="12">
        <v>201406</v>
      </c>
      <c r="G15" s="12">
        <v>201406</v>
      </c>
      <c r="H15" s="12">
        <f t="shared" ref="H15" si="7">E15-F15</f>
        <v>1354856</v>
      </c>
    </row>
    <row r="16" spans="1:8" x14ac:dyDescent="0.2">
      <c r="A16" s="4"/>
      <c r="B16" s="15"/>
      <c r="C16" s="12"/>
      <c r="D16" s="12"/>
      <c r="E16" s="12"/>
      <c r="F16" s="12"/>
      <c r="G16" s="12"/>
      <c r="H16" s="12"/>
    </row>
    <row r="17" spans="1:8" x14ac:dyDescent="0.2">
      <c r="A17" s="17"/>
      <c r="B17" s="31" t="s">
        <v>51</v>
      </c>
      <c r="C17" s="40">
        <f t="shared" ref="C17:H17" si="8">SUM(C6:C16)</f>
        <v>77217362</v>
      </c>
      <c r="D17" s="40">
        <f t="shared" si="8"/>
        <v>0</v>
      </c>
      <c r="E17" s="40">
        <f t="shared" si="8"/>
        <v>77217362</v>
      </c>
      <c r="F17" s="40">
        <f t="shared" si="8"/>
        <v>13192511.75</v>
      </c>
      <c r="G17" s="40">
        <f t="shared" si="8"/>
        <v>13192511.75</v>
      </c>
      <c r="H17" s="40">
        <f t="shared" si="8"/>
        <v>64024850.249999993</v>
      </c>
    </row>
    <row r="20" spans="1:8" ht="45" customHeight="1" x14ac:dyDescent="0.2">
      <c r="A20" s="41" t="s">
        <v>126</v>
      </c>
      <c r="B20" s="42"/>
      <c r="C20" s="42"/>
      <c r="D20" s="42"/>
      <c r="E20" s="42"/>
      <c r="F20" s="42"/>
      <c r="G20" s="42"/>
      <c r="H20" s="43"/>
    </row>
    <row r="21" spans="1:8" x14ac:dyDescent="0.2">
      <c r="A21" s="46" t="s">
        <v>52</v>
      </c>
      <c r="B21" s="47"/>
      <c r="C21" s="41" t="s">
        <v>58</v>
      </c>
      <c r="D21" s="42"/>
      <c r="E21" s="42"/>
      <c r="F21" s="42"/>
      <c r="G21" s="43"/>
      <c r="H21" s="44" t="s">
        <v>57</v>
      </c>
    </row>
    <row r="22" spans="1:8" ht="22.5" x14ac:dyDescent="0.2">
      <c r="A22" s="48"/>
      <c r="B22" s="49"/>
      <c r="C22" s="8" t="s">
        <v>53</v>
      </c>
      <c r="D22" s="8" t="s">
        <v>123</v>
      </c>
      <c r="E22" s="8" t="s">
        <v>54</v>
      </c>
      <c r="F22" s="8" t="s">
        <v>55</v>
      </c>
      <c r="G22" s="8" t="s">
        <v>56</v>
      </c>
      <c r="H22" s="45"/>
    </row>
    <row r="23" spans="1:8" x14ac:dyDescent="0.2">
      <c r="A23" s="50"/>
      <c r="B23" s="51"/>
      <c r="C23" s="9">
        <v>1</v>
      </c>
      <c r="D23" s="9">
        <v>2</v>
      </c>
      <c r="E23" s="9" t="s">
        <v>124</v>
      </c>
      <c r="F23" s="9">
        <v>4</v>
      </c>
      <c r="G23" s="9">
        <v>5</v>
      </c>
      <c r="H23" s="9" t="s">
        <v>125</v>
      </c>
    </row>
    <row r="24" spans="1:8" x14ac:dyDescent="0.2">
      <c r="A24" s="4"/>
      <c r="B24" s="2" t="s">
        <v>8</v>
      </c>
      <c r="C24" s="12">
        <v>0</v>
      </c>
      <c r="D24" s="12">
        <v>0</v>
      </c>
      <c r="E24" s="12">
        <f>C24+D24</f>
        <v>0</v>
      </c>
      <c r="F24" s="12">
        <v>0</v>
      </c>
      <c r="G24" s="12">
        <v>0</v>
      </c>
      <c r="H24" s="12">
        <f>E24-F24</f>
        <v>0</v>
      </c>
    </row>
    <row r="25" spans="1:8" x14ac:dyDescent="0.2">
      <c r="A25" s="4"/>
      <c r="B25" s="2" t="s">
        <v>9</v>
      </c>
      <c r="C25" s="12">
        <v>0</v>
      </c>
      <c r="D25" s="12">
        <v>0</v>
      </c>
      <c r="E25" s="12">
        <f t="shared" ref="E25:E27" si="9">C25+D25</f>
        <v>0</v>
      </c>
      <c r="F25" s="12">
        <v>0</v>
      </c>
      <c r="G25" s="12">
        <v>0</v>
      </c>
      <c r="H25" s="12">
        <f t="shared" ref="H25:H27" si="10">E25-F25</f>
        <v>0</v>
      </c>
    </row>
    <row r="26" spans="1:8" x14ac:dyDescent="0.2">
      <c r="A26" s="4"/>
      <c r="B26" s="2" t="s">
        <v>10</v>
      </c>
      <c r="C26" s="12">
        <v>0</v>
      </c>
      <c r="D26" s="12">
        <v>0</v>
      </c>
      <c r="E26" s="12">
        <f t="shared" si="9"/>
        <v>0</v>
      </c>
      <c r="F26" s="12">
        <v>0</v>
      </c>
      <c r="G26" s="12">
        <v>0</v>
      </c>
      <c r="H26" s="12">
        <f t="shared" si="10"/>
        <v>0</v>
      </c>
    </row>
    <row r="27" spans="1:8" x14ac:dyDescent="0.2">
      <c r="A27" s="4"/>
      <c r="B27" s="2" t="s">
        <v>128</v>
      </c>
      <c r="C27" s="12">
        <v>0</v>
      </c>
      <c r="D27" s="12">
        <v>0</v>
      </c>
      <c r="E27" s="12">
        <f t="shared" si="9"/>
        <v>0</v>
      </c>
      <c r="F27" s="12">
        <v>0</v>
      </c>
      <c r="G27" s="12">
        <v>0</v>
      </c>
      <c r="H27" s="12">
        <f t="shared" si="10"/>
        <v>0</v>
      </c>
    </row>
    <row r="28" spans="1:8" x14ac:dyDescent="0.2">
      <c r="A28" s="17"/>
      <c r="B28" s="31" t="s">
        <v>51</v>
      </c>
      <c r="C28" s="40">
        <f t="shared" ref="C28:H28" si="11">SUM(C24:C27)</f>
        <v>0</v>
      </c>
      <c r="D28" s="40">
        <f t="shared" si="11"/>
        <v>0</v>
      </c>
      <c r="E28" s="40">
        <f t="shared" si="11"/>
        <v>0</v>
      </c>
      <c r="F28" s="40">
        <f t="shared" si="11"/>
        <v>0</v>
      </c>
      <c r="G28" s="40">
        <f t="shared" si="11"/>
        <v>0</v>
      </c>
      <c r="H28" s="40">
        <f t="shared" si="11"/>
        <v>0</v>
      </c>
    </row>
    <row r="31" spans="1:8" ht="45" customHeight="1" x14ac:dyDescent="0.2">
      <c r="A31" s="41" t="s">
        <v>143</v>
      </c>
      <c r="B31" s="42"/>
      <c r="C31" s="42"/>
      <c r="D31" s="42"/>
      <c r="E31" s="42"/>
      <c r="F31" s="42"/>
      <c r="G31" s="42"/>
      <c r="H31" s="43"/>
    </row>
    <row r="32" spans="1:8" x14ac:dyDescent="0.2">
      <c r="A32" s="46" t="s">
        <v>52</v>
      </c>
      <c r="B32" s="47"/>
      <c r="C32" s="41" t="s">
        <v>58</v>
      </c>
      <c r="D32" s="42"/>
      <c r="E32" s="42"/>
      <c r="F32" s="42"/>
      <c r="G32" s="43"/>
      <c r="H32" s="44" t="s">
        <v>57</v>
      </c>
    </row>
    <row r="33" spans="1:8" ht="22.5" x14ac:dyDescent="0.2">
      <c r="A33" s="48"/>
      <c r="B33" s="49"/>
      <c r="C33" s="8" t="s">
        <v>53</v>
      </c>
      <c r="D33" s="8" t="s">
        <v>123</v>
      </c>
      <c r="E33" s="8" t="s">
        <v>54</v>
      </c>
      <c r="F33" s="8" t="s">
        <v>55</v>
      </c>
      <c r="G33" s="8" t="s">
        <v>56</v>
      </c>
      <c r="H33" s="45"/>
    </row>
    <row r="34" spans="1:8" x14ac:dyDescent="0.2">
      <c r="A34" s="50"/>
      <c r="B34" s="51"/>
      <c r="C34" s="9">
        <v>1</v>
      </c>
      <c r="D34" s="9">
        <v>2</v>
      </c>
      <c r="E34" s="9" t="s">
        <v>124</v>
      </c>
      <c r="F34" s="9">
        <v>4</v>
      </c>
      <c r="G34" s="9">
        <v>5</v>
      </c>
      <c r="H34" s="9" t="s">
        <v>125</v>
      </c>
    </row>
    <row r="35" spans="1:8" x14ac:dyDescent="0.2">
      <c r="A35" s="4"/>
      <c r="B35" s="19" t="s">
        <v>12</v>
      </c>
      <c r="C35" s="12">
        <v>77217362</v>
      </c>
      <c r="D35" s="12">
        <v>0</v>
      </c>
      <c r="E35" s="12">
        <f t="shared" ref="E35:E41" si="12">C35+D35</f>
        <v>77217362</v>
      </c>
      <c r="F35" s="12">
        <v>13192511.75</v>
      </c>
      <c r="G35" s="12">
        <v>13192511.75</v>
      </c>
      <c r="H35" s="12">
        <f t="shared" ref="H35:H41" si="13">E35-F35</f>
        <v>64024850.25</v>
      </c>
    </row>
    <row r="36" spans="1:8" x14ac:dyDescent="0.2">
      <c r="A36" s="4"/>
      <c r="B36" s="19" t="s">
        <v>11</v>
      </c>
      <c r="C36" s="12">
        <v>0</v>
      </c>
      <c r="D36" s="12">
        <v>0</v>
      </c>
      <c r="E36" s="12">
        <f t="shared" si="12"/>
        <v>0</v>
      </c>
      <c r="F36" s="12">
        <v>0</v>
      </c>
      <c r="G36" s="12">
        <v>0</v>
      </c>
      <c r="H36" s="12">
        <f t="shared" si="13"/>
        <v>0</v>
      </c>
    </row>
    <row r="37" spans="1:8" x14ac:dyDescent="0.2">
      <c r="A37" s="4"/>
      <c r="B37" s="19" t="s">
        <v>13</v>
      </c>
      <c r="C37" s="12">
        <v>0</v>
      </c>
      <c r="D37" s="12">
        <v>0</v>
      </c>
      <c r="E37" s="12">
        <f t="shared" si="12"/>
        <v>0</v>
      </c>
      <c r="F37" s="12">
        <v>0</v>
      </c>
      <c r="G37" s="12">
        <v>0</v>
      </c>
      <c r="H37" s="12">
        <f t="shared" si="13"/>
        <v>0</v>
      </c>
    </row>
    <row r="38" spans="1:8" x14ac:dyDescent="0.2">
      <c r="A38" s="4"/>
      <c r="B38" s="19" t="s">
        <v>25</v>
      </c>
      <c r="C38" s="12">
        <v>0</v>
      </c>
      <c r="D38" s="12">
        <v>0</v>
      </c>
      <c r="E38" s="12">
        <f t="shared" si="12"/>
        <v>0</v>
      </c>
      <c r="F38" s="12">
        <v>0</v>
      </c>
      <c r="G38" s="12">
        <v>0</v>
      </c>
      <c r="H38" s="12">
        <f t="shared" si="13"/>
        <v>0</v>
      </c>
    </row>
    <row r="39" spans="1:8" ht="11.25" customHeight="1" x14ac:dyDescent="0.2">
      <c r="A39" s="4"/>
      <c r="B39" s="19" t="s">
        <v>26</v>
      </c>
      <c r="C39" s="12">
        <v>0</v>
      </c>
      <c r="D39" s="12">
        <v>0</v>
      </c>
      <c r="E39" s="12">
        <f t="shared" si="12"/>
        <v>0</v>
      </c>
      <c r="F39" s="12">
        <v>0</v>
      </c>
      <c r="G39" s="12">
        <v>0</v>
      </c>
      <c r="H39" s="12">
        <f t="shared" si="13"/>
        <v>0</v>
      </c>
    </row>
    <row r="40" spans="1:8" x14ac:dyDescent="0.2">
      <c r="A40" s="4"/>
      <c r="B40" s="19" t="s">
        <v>33</v>
      </c>
      <c r="C40" s="12">
        <v>0</v>
      </c>
      <c r="D40" s="12">
        <v>0</v>
      </c>
      <c r="E40" s="12">
        <f t="shared" si="12"/>
        <v>0</v>
      </c>
      <c r="F40" s="12">
        <v>0</v>
      </c>
      <c r="G40" s="12">
        <v>0</v>
      </c>
      <c r="H40" s="12">
        <f t="shared" si="13"/>
        <v>0</v>
      </c>
    </row>
    <row r="41" spans="1:8" x14ac:dyDescent="0.2">
      <c r="A41" s="4"/>
      <c r="B41" s="19" t="s">
        <v>14</v>
      </c>
      <c r="C41" s="12">
        <v>0</v>
      </c>
      <c r="D41" s="12">
        <v>0</v>
      </c>
      <c r="E41" s="12">
        <f t="shared" si="12"/>
        <v>0</v>
      </c>
      <c r="F41" s="12">
        <v>0</v>
      </c>
      <c r="G41" s="12">
        <v>0</v>
      </c>
      <c r="H41" s="12">
        <f t="shared" si="13"/>
        <v>0</v>
      </c>
    </row>
    <row r="42" spans="1:8" x14ac:dyDescent="0.2">
      <c r="A42" s="17"/>
      <c r="B42" s="31" t="s">
        <v>51</v>
      </c>
      <c r="C42" s="40">
        <f t="shared" ref="C42:H42" si="14">SUM(C35:C41)</f>
        <v>77217362</v>
      </c>
      <c r="D42" s="40">
        <f t="shared" si="14"/>
        <v>0</v>
      </c>
      <c r="E42" s="40">
        <f t="shared" si="14"/>
        <v>77217362</v>
      </c>
      <c r="F42" s="40">
        <f t="shared" si="14"/>
        <v>13192511.75</v>
      </c>
      <c r="G42" s="40">
        <f t="shared" si="14"/>
        <v>13192511.75</v>
      </c>
      <c r="H42" s="40">
        <f t="shared" si="14"/>
        <v>64024850.25</v>
      </c>
    </row>
    <row r="44" spans="1:8" x14ac:dyDescent="0.2">
      <c r="A44" s="1" t="s">
        <v>127</v>
      </c>
    </row>
  </sheetData>
  <sheetProtection formatCells="0" formatColumns="0" formatRows="0" insertRows="0" deleteRows="0" autoFilter="0"/>
  <mergeCells count="12">
    <mergeCell ref="A31:H31"/>
    <mergeCell ref="A32:B34"/>
    <mergeCell ref="C32:G32"/>
    <mergeCell ref="H32:H33"/>
    <mergeCell ref="C21:G21"/>
    <mergeCell ref="H21:H22"/>
    <mergeCell ref="A1:H1"/>
    <mergeCell ref="A2:B4"/>
    <mergeCell ref="A20:H20"/>
    <mergeCell ref="A21:B23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144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15005690</v>
      </c>
      <c r="D5" s="35">
        <f t="shared" si="0"/>
        <v>0</v>
      </c>
      <c r="E5" s="35">
        <f t="shared" si="0"/>
        <v>15005690</v>
      </c>
      <c r="F5" s="35">
        <f t="shared" si="0"/>
        <v>2546947.52</v>
      </c>
      <c r="G5" s="35">
        <f t="shared" si="0"/>
        <v>2546947.52</v>
      </c>
      <c r="H5" s="35">
        <f t="shared" si="0"/>
        <v>12458742.479999999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129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13383093</v>
      </c>
      <c r="D10" s="12">
        <v>0</v>
      </c>
      <c r="E10" s="12">
        <f t="shared" si="1"/>
        <v>13383093</v>
      </c>
      <c r="F10" s="12">
        <v>2401996.37</v>
      </c>
      <c r="G10" s="12">
        <v>2401996.37</v>
      </c>
      <c r="H10" s="12">
        <f t="shared" si="2"/>
        <v>10981096.629999999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1622597</v>
      </c>
      <c r="D13" s="12">
        <v>0</v>
      </c>
      <c r="E13" s="12">
        <f t="shared" si="1"/>
        <v>1622597</v>
      </c>
      <c r="F13" s="12">
        <v>144951.15</v>
      </c>
      <c r="G13" s="12">
        <v>144951.15</v>
      </c>
      <c r="H13" s="12">
        <f t="shared" si="2"/>
        <v>1477645.85</v>
      </c>
    </row>
    <row r="14" spans="1:8" x14ac:dyDescent="0.2">
      <c r="A14" s="24" t="s">
        <v>19</v>
      </c>
      <c r="B14" s="26"/>
      <c r="C14" s="35">
        <f t="shared" ref="C14:H14" si="3">SUM(C15:C21)</f>
        <v>62211672</v>
      </c>
      <c r="D14" s="35">
        <f t="shared" si="3"/>
        <v>0</v>
      </c>
      <c r="E14" s="35">
        <f t="shared" si="3"/>
        <v>62211672</v>
      </c>
      <c r="F14" s="35">
        <f t="shared" si="3"/>
        <v>10645564.23</v>
      </c>
      <c r="G14" s="35">
        <f t="shared" si="3"/>
        <v>10645564.23</v>
      </c>
      <c r="H14" s="35">
        <f t="shared" si="3"/>
        <v>51566107.769999996</v>
      </c>
    </row>
    <row r="15" spans="1:8" x14ac:dyDescent="0.2">
      <c r="A15" s="22"/>
      <c r="B15" s="25" t="s">
        <v>43</v>
      </c>
      <c r="C15" s="12">
        <v>15237940</v>
      </c>
      <c r="D15" s="12">
        <v>224868</v>
      </c>
      <c r="E15" s="12">
        <f>C15+D15</f>
        <v>15462808</v>
      </c>
      <c r="F15" s="12">
        <v>2848202.41</v>
      </c>
      <c r="G15" s="12">
        <v>2848202.41</v>
      </c>
      <c r="H15" s="12">
        <f t="shared" ref="H15:H21" si="4">E15-F15</f>
        <v>12614605.59</v>
      </c>
    </row>
    <row r="16" spans="1:8" x14ac:dyDescent="0.2">
      <c r="A16" s="22"/>
      <c r="B16" s="25" t="s">
        <v>27</v>
      </c>
      <c r="C16" s="12">
        <v>46973732</v>
      </c>
      <c r="D16" s="12">
        <v>-224868</v>
      </c>
      <c r="E16" s="12">
        <f t="shared" ref="E16:E21" si="5">C16+D16</f>
        <v>46748864</v>
      </c>
      <c r="F16" s="12">
        <v>7797361.8200000003</v>
      </c>
      <c r="G16" s="12">
        <v>7797361.8200000003</v>
      </c>
      <c r="H16" s="12">
        <f t="shared" si="4"/>
        <v>38951502.18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77217362</v>
      </c>
      <c r="D37" s="40">
        <f t="shared" si="12"/>
        <v>0</v>
      </c>
      <c r="E37" s="40">
        <f t="shared" si="12"/>
        <v>77217362</v>
      </c>
      <c r="F37" s="40">
        <f t="shared" si="12"/>
        <v>13192511.75</v>
      </c>
      <c r="G37" s="40">
        <f t="shared" si="12"/>
        <v>13192511.75</v>
      </c>
      <c r="H37" s="40">
        <f t="shared" si="12"/>
        <v>64024850.249999993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127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2022-04-21T14:30:11Z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